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7620"/>
  </bookViews>
  <sheets>
    <sheet name="Смета" sheetId="3" r:id="rId1"/>
  </sheets>
  <definedNames>
    <definedName name="_xlnm.Print_Area" localSheetId="0">Смета!$A$1:$F$65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" l="1"/>
  <c r="F29" i="3"/>
  <c r="D29" i="3"/>
  <c r="D54" i="3" l="1"/>
  <c r="E54" i="3"/>
  <c r="D52" i="3"/>
  <c r="E52" i="3" l="1"/>
  <c r="E57" i="3"/>
  <c r="D57" i="3"/>
  <c r="F53" i="3"/>
  <c r="F52" i="3" s="1"/>
  <c r="F35" i="3" l="1"/>
  <c r="D37" i="3"/>
  <c r="E37" i="3"/>
  <c r="F34" i="3"/>
  <c r="F33" i="3"/>
  <c r="F32" i="3"/>
  <c r="F31" i="3"/>
  <c r="F30" i="3"/>
  <c r="D47" i="3"/>
  <c r="F56" i="3"/>
  <c r="F55" i="3"/>
  <c r="F54" i="3" s="1"/>
  <c r="F38" i="3" l="1"/>
  <c r="F40" i="3"/>
  <c r="F39" i="3"/>
  <c r="F51" i="3" l="1"/>
  <c r="F59" i="3"/>
  <c r="F28" i="3"/>
  <c r="F60" i="3"/>
  <c r="F58" i="3"/>
  <c r="F50" i="3"/>
  <c r="F49" i="3"/>
  <c r="F48" i="3"/>
  <c r="F46" i="3"/>
  <c r="F45" i="3"/>
  <c r="F43" i="3"/>
  <c r="F42" i="3"/>
  <c r="F41" i="3"/>
  <c r="F27" i="3"/>
  <c r="F26" i="3"/>
  <c r="F25" i="3"/>
  <c r="F24" i="3"/>
  <c r="F22" i="3"/>
  <c r="F21" i="3"/>
  <c r="F20" i="3"/>
  <c r="F19" i="3"/>
  <c r="F13" i="3"/>
  <c r="F14" i="3"/>
  <c r="F15" i="3"/>
  <c r="F16" i="3"/>
  <c r="D44" i="3"/>
  <c r="D23" i="3"/>
  <c r="D18" i="3"/>
  <c r="D11" i="3"/>
  <c r="E11" i="3"/>
  <c r="F12" i="3"/>
  <c r="E47" i="3"/>
  <c r="E44" i="3"/>
  <c r="E23" i="3"/>
  <c r="E18" i="3"/>
  <c r="D61" i="3" l="1"/>
  <c r="I41" i="3" s="1"/>
  <c r="F37" i="3"/>
  <c r="F47" i="3"/>
  <c r="E17" i="3"/>
  <c r="E61" i="3" s="1"/>
  <c r="F23" i="3"/>
  <c r="F11" i="3"/>
  <c r="F57" i="3"/>
  <c r="I43" i="3" l="1"/>
  <c r="J43" i="3" s="1"/>
  <c r="F17" i="3"/>
  <c r="I42" i="3"/>
  <c r="J42" i="3" s="1"/>
  <c r="D62" i="3"/>
  <c r="J41" i="3" s="1"/>
  <c r="F44" i="3"/>
  <c r="I44" i="3" l="1"/>
  <c r="F18" i="3"/>
  <c r="F61" i="3" s="1"/>
  <c r="B63" i="3" l="1"/>
</calcChain>
</file>

<file path=xl/sharedStrings.xml><?xml version="1.0" encoding="utf-8"?>
<sst xmlns="http://schemas.openxmlformats.org/spreadsheetml/2006/main" count="76" uniqueCount="74">
  <si>
    <t>УТВЕРЖДАЮ</t>
  </si>
  <si>
    <t>Руководитель Подразделения</t>
  </si>
  <si>
    <t>__________________________ ___________________</t>
  </si>
  <si>
    <t>"____"_________________________ 202__ г.</t>
  </si>
  <si>
    <t>СМЕТА</t>
  </si>
  <si>
    <t>расходов на выполнение Проекта Прочие услуги -___________________</t>
  </si>
  <si>
    <t>Наименование статей расходов</t>
  </si>
  <si>
    <t>Статьи расходов  КВР</t>
  </si>
  <si>
    <t>Статьи расходов КОСГУ</t>
  </si>
  <si>
    <t>Смета текущего финансового года, руб.</t>
  </si>
  <si>
    <t>Остаток 
прошлых периодов 
(с учетом согласования расходов)</t>
  </si>
  <si>
    <t>Всего, руб.</t>
  </si>
  <si>
    <t>Заработная плата, в том числе:</t>
  </si>
  <si>
    <t xml:space="preserve">Заработная плата АУП </t>
  </si>
  <si>
    <t>Заработная плата НР</t>
  </si>
  <si>
    <t>Заработная плата НС</t>
  </si>
  <si>
    <t xml:space="preserve">Заработная плата ППС </t>
  </si>
  <si>
    <t>Заработная плата</t>
  </si>
  <si>
    <t>Начисления на з/п</t>
  </si>
  <si>
    <t>Командировки работников:</t>
  </si>
  <si>
    <t>Командировки сотрудников (суточные)</t>
  </si>
  <si>
    <t>Командировки сотрудников (проживание)</t>
  </si>
  <si>
    <t>Командировки сотрудников (транспортные расходы, ГСМ)</t>
  </si>
  <si>
    <t>Командировки сотрудников (оформление визы, страховки, сборы, рег. взносы)</t>
  </si>
  <si>
    <t>Поездки студентов (аспирантов):</t>
  </si>
  <si>
    <t>Поездки студентов и аспирантов (суточные)</t>
  </si>
  <si>
    <t>Поездки студентов и аспирантов (проживание)</t>
  </si>
  <si>
    <t>Поездки студентов и аспирантов (транспортные расходы)</t>
  </si>
  <si>
    <t>Поездки зарубежные студентов и аспирантов (оформление визы, страховки, сборы, рег. взносы)</t>
  </si>
  <si>
    <t>Арендная плата за пользование имуществом</t>
  </si>
  <si>
    <t>Содержание имущества прочее</t>
  </si>
  <si>
    <t>Содержание помещений</t>
  </si>
  <si>
    <t>Ремонт и обслуживание оборудования</t>
  </si>
  <si>
    <t>Содержание оборудования</t>
  </si>
  <si>
    <t>Стирка</t>
  </si>
  <si>
    <t>Техобслуживание (лифты, вентиляция, приборы учета, физзащита)</t>
  </si>
  <si>
    <t>Вывоз и утилизация (размещение, захоронение), в том числе медицинских отходов</t>
  </si>
  <si>
    <t>Прочие услуги, всего:</t>
  </si>
  <si>
    <t>Субподрядные работы и услуги по НИОКР</t>
  </si>
  <si>
    <t>Договоры ГПХ</t>
  </si>
  <si>
    <t>Работы и услуги сторонних организаций по НИОКР (научного характера)</t>
  </si>
  <si>
    <t>ЗАПОЛНИТЬ (для расчета и проверки)</t>
  </si>
  <si>
    <t>Заполнить сумму</t>
  </si>
  <si>
    <t>откл.</t>
  </si>
  <si>
    <t>Оргвзносы, участие в конференциях, симпозиумах, семинарах, выставках</t>
  </si>
  <si>
    <t>Сумма гранта на текущий период</t>
  </si>
  <si>
    <t>Программное обеспечение (неисключительные права)</t>
  </si>
  <si>
    <t>Сумма остатка гранта прошлого периода</t>
  </si>
  <si>
    <t>Услуги сторонних организаций прочие</t>
  </si>
  <si>
    <r>
      <t>Прямые расходы (</t>
    </r>
    <r>
      <rPr>
        <sz val="10"/>
        <color rgb="FF7030A0"/>
        <rFont val="Calibri"/>
        <family val="2"/>
        <charset val="204"/>
        <scheme val="minor"/>
      </rPr>
      <t>по расчету должно быть)</t>
    </r>
  </si>
  <si>
    <t>Прочие расходы:</t>
  </si>
  <si>
    <t>Итого:</t>
  </si>
  <si>
    <r>
      <t xml:space="preserve">Госпошлины прочие </t>
    </r>
    <r>
      <rPr>
        <sz val="10"/>
        <color theme="0" tint="-0.14999847407452621"/>
        <rFont val="Times New Roman"/>
        <family val="1"/>
        <charset val="204"/>
      </rPr>
      <t>(в т.ч. ЭВМ)</t>
    </r>
  </si>
  <si>
    <t>Госпошлины за поддержку действия патентов</t>
  </si>
  <si>
    <t xml:space="preserve">Увеличение стоимости основных средств </t>
  </si>
  <si>
    <t>Машины и оборудование прочие</t>
  </si>
  <si>
    <t>Компьютерное, мультимедийное оборудование, оргтехника</t>
  </si>
  <si>
    <t>Мебель</t>
  </si>
  <si>
    <t>Прочие основные средства</t>
  </si>
  <si>
    <t>Продукты питания</t>
  </si>
  <si>
    <t>Строительные материалы</t>
  </si>
  <si>
    <t>Сантехнические материалы</t>
  </si>
  <si>
    <t>Увеличение стоимости материальных запасов:</t>
  </si>
  <si>
    <t>Комплектующие прочие</t>
  </si>
  <si>
    <t>Автозапчасти</t>
  </si>
  <si>
    <t>Увеличение стоимости прочих мат. запасов (канцтовары, хозтовары).</t>
  </si>
  <si>
    <t>Итого прямые расходы:</t>
  </si>
  <si>
    <t>Накладные расходы:</t>
  </si>
  <si>
    <t>НДС, 20%</t>
  </si>
  <si>
    <t>ВСЕГО:</t>
  </si>
  <si>
    <t>Примечание к заполнению сметы:</t>
  </si>
  <si>
    <t>Накладные расходы каждого подразделения определяются согласно решению Ученого совета ТПУ</t>
  </si>
  <si>
    <t>Затемненные строки являются расчетными, отражают свод по статьям расходов - заполняются автоматически</t>
  </si>
  <si>
    <t>Содержание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</si>
</sst>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theme="0" tint="-0.1499984740745262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Calibri"/>
      <family val="2"/>
      <scheme val="minor"/>
    </font>
    <font>
      <sz val="12"/>
      <color rgb="FF7030A0"/>
      <name val="Calibri"/>
      <family val="2"/>
      <scheme val="minor"/>
    </font>
    <font>
      <u/>
      <sz val="9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sz val="10"/>
      <color rgb="FF7030A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8"/>
      <color rgb="FF000000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4" fontId="7" fillId="0" borderId="11" xfId="0" applyNumberFormat="1" applyFont="1" applyBorder="1" applyAlignment="1" applyProtection="1">
      <alignment vertical="center" wrapText="1"/>
      <protection locked="0"/>
    </xf>
    <xf numFmtId="4" fontId="7" fillId="0" borderId="12" xfId="0" applyNumberFormat="1" applyFont="1" applyBorder="1" applyAlignment="1" applyProtection="1">
      <alignment vertical="center" wrapText="1"/>
      <protection locked="0"/>
    </xf>
    <xf numFmtId="4" fontId="7" fillId="0" borderId="11" xfId="0" applyNumberFormat="1" applyFont="1" applyBorder="1" applyAlignment="1" applyProtection="1">
      <alignment vertical="top" wrapText="1"/>
      <protection locked="0"/>
    </xf>
    <xf numFmtId="4" fontId="7" fillId="0" borderId="13" xfId="0" applyNumberFormat="1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4" fontId="6" fillId="0" borderId="14" xfId="0" applyNumberFormat="1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4" fontId="18" fillId="0" borderId="0" xfId="0" applyNumberFormat="1" applyFont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10" fillId="0" borderId="0" xfId="0" quotePrefix="1" applyFont="1" applyBorder="1" applyAlignment="1" applyProtection="1">
      <alignment vertical="top" wrapText="1"/>
      <protection locked="0"/>
    </xf>
    <xf numFmtId="0" fontId="3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4" fontId="0" fillId="0" borderId="0" xfId="0" applyNumberFormat="1" applyProtection="1">
      <protection locked="0"/>
    </xf>
    <xf numFmtId="164" fontId="0" fillId="0" borderId="0" xfId="2" applyFon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/>
    <xf numFmtId="0" fontId="5" fillId="0" borderId="2" xfId="0" applyFont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vertical="center" wrapText="1"/>
    </xf>
    <xf numFmtId="49" fontId="7" fillId="0" borderId="14" xfId="0" applyNumberFormat="1" applyFont="1" applyBorder="1" applyAlignment="1" applyProtection="1">
      <alignment vertical="center" wrapText="1"/>
    </xf>
    <xf numFmtId="49" fontId="7" fillId="0" borderId="11" xfId="0" applyNumberFormat="1" applyFont="1" applyBorder="1" applyAlignment="1" applyProtection="1">
      <alignment vertical="center" wrapText="1"/>
    </xf>
    <xf numFmtId="49" fontId="7" fillId="0" borderId="12" xfId="0" applyNumberFormat="1" applyFont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vertical="center" wrapText="1"/>
    </xf>
    <xf numFmtId="49" fontId="7" fillId="0" borderId="13" xfId="0" applyNumberFormat="1" applyFont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vertical="center" wrapText="1"/>
    </xf>
    <xf numFmtId="0" fontId="7" fillId="0" borderId="14" xfId="0" applyFont="1" applyBorder="1" applyAlignment="1" applyProtection="1">
      <alignment vertical="center" wrapText="1"/>
    </xf>
    <xf numFmtId="0" fontId="7" fillId="0" borderId="13" xfId="0" applyFont="1" applyBorder="1" applyAlignment="1" applyProtection="1">
      <alignment vertical="center" wrapText="1"/>
    </xf>
    <xf numFmtId="0" fontId="7" fillId="0" borderId="14" xfId="0" quotePrefix="1" applyFont="1" applyBorder="1" applyAlignment="1" applyProtection="1">
      <alignment vertical="center" wrapText="1"/>
    </xf>
    <xf numFmtId="0" fontId="7" fillId="0" borderId="11" xfId="0" quotePrefix="1" applyFont="1" applyBorder="1" applyAlignment="1" applyProtection="1">
      <alignment vertical="top" wrapText="1"/>
    </xf>
    <xf numFmtId="0" fontId="8" fillId="0" borderId="5" xfId="0" applyFont="1" applyBorder="1" applyAlignment="1" applyProtection="1">
      <alignment vertical="center" wrapText="1"/>
    </xf>
    <xf numFmtId="0" fontId="14" fillId="3" borderId="6" xfId="0" applyFont="1" applyFill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4" fontId="6" fillId="2" borderId="2" xfId="0" applyNumberFormat="1" applyFont="1" applyFill="1" applyBorder="1" applyAlignment="1" applyProtection="1">
      <alignment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4" fontId="6" fillId="2" borderId="5" xfId="0" applyNumberFormat="1" applyFont="1" applyFill="1" applyBorder="1" applyAlignment="1" applyProtection="1">
      <alignment vertical="center" wrapText="1"/>
    </xf>
    <xf numFmtId="4" fontId="8" fillId="2" borderId="5" xfId="0" applyNumberFormat="1" applyFont="1" applyFill="1" applyBorder="1" applyAlignment="1" applyProtection="1">
      <alignment vertical="center" wrapText="1"/>
    </xf>
    <xf numFmtId="4" fontId="8" fillId="2" borderId="5" xfId="0" applyNumberFormat="1" applyFont="1" applyFill="1" applyBorder="1" applyAlignment="1" applyProtection="1">
      <alignment wrapText="1"/>
    </xf>
    <xf numFmtId="4" fontId="8" fillId="2" borderId="2" xfId="0" applyNumberFormat="1" applyFont="1" applyFill="1" applyBorder="1" applyAlignment="1" applyProtection="1">
      <alignment vertical="center" wrapText="1"/>
    </xf>
    <xf numFmtId="0" fontId="0" fillId="0" borderId="25" xfId="0" applyBorder="1" applyAlignment="1" applyProtection="1">
      <alignment horizontal="left"/>
    </xf>
    <xf numFmtId="0" fontId="16" fillId="0" borderId="19" xfId="0" applyFont="1" applyBorder="1" applyProtection="1"/>
    <xf numFmtId="0" fontId="16" fillId="0" borderId="21" xfId="0" applyFont="1" applyBorder="1" applyProtection="1"/>
    <xf numFmtId="0" fontId="16" fillId="0" borderId="23" xfId="0" applyFont="1" applyBorder="1" applyAlignment="1" applyProtection="1">
      <alignment horizontal="right"/>
    </xf>
    <xf numFmtId="4" fontId="16" fillId="0" borderId="22" xfId="0" applyNumberFormat="1" applyFont="1" applyBorder="1" applyProtection="1"/>
    <xf numFmtId="4" fontId="16" fillId="0" borderId="24" xfId="0" applyNumberFormat="1" applyFont="1" applyBorder="1" applyProtection="1"/>
    <xf numFmtId="0" fontId="0" fillId="0" borderId="18" xfId="0" applyBorder="1" applyAlignment="1" applyProtection="1">
      <alignment horizontal="center"/>
    </xf>
    <xf numFmtId="4" fontId="16" fillId="0" borderId="20" xfId="0" applyNumberFormat="1" applyFont="1" applyBorder="1" applyProtection="1"/>
    <xf numFmtId="4" fontId="21" fillId="0" borderId="11" xfId="0" applyNumberFormat="1" applyFont="1" applyBorder="1" applyAlignment="1" applyProtection="1">
      <alignment vertical="center" wrapText="1"/>
    </xf>
    <xf numFmtId="4" fontId="22" fillId="4" borderId="18" xfId="0" applyNumberFormat="1" applyFont="1" applyFill="1" applyBorder="1" applyProtection="1">
      <protection locked="0"/>
    </xf>
    <xf numFmtId="0" fontId="16" fillId="0" borderId="0" xfId="0" applyFont="1" applyBorder="1" applyProtection="1"/>
    <xf numFmtId="4" fontId="16" fillId="0" borderId="0" xfId="0" applyNumberFormat="1" applyFont="1" applyBorder="1" applyProtection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4" fontId="22" fillId="3" borderId="0" xfId="0" applyNumberFormat="1" applyFont="1" applyFill="1" applyBorder="1" applyProtection="1">
      <protection locked="0"/>
    </xf>
    <xf numFmtId="0" fontId="23" fillId="0" borderId="0" xfId="0" applyFont="1" applyFill="1" applyAlignment="1">
      <alignment horizontal="right" vertical="center"/>
    </xf>
    <xf numFmtId="4" fontId="8" fillId="2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wrapText="1"/>
      <protection locked="0"/>
    </xf>
    <xf numFmtId="9" fontId="8" fillId="4" borderId="16" xfId="1" applyNumberFormat="1" applyFont="1" applyFill="1" applyBorder="1" applyAlignment="1" applyProtection="1">
      <alignment horizontal="center" vertical="center" wrapText="1"/>
      <protection locked="0"/>
    </xf>
    <xf numFmtId="9" fontId="8" fillId="4" borderId="9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Border="1" applyAlignment="1" applyProtection="1">
      <alignment horizontal="right" vertical="center"/>
      <protection locked="0"/>
    </xf>
    <xf numFmtId="4" fontId="6" fillId="0" borderId="8" xfId="0" applyNumberFormat="1" applyFont="1" applyBorder="1" applyAlignment="1" applyProtection="1">
      <alignment horizontal="right" vertical="center"/>
      <protection locked="0"/>
    </xf>
    <xf numFmtId="4" fontId="11" fillId="0" borderId="17" xfId="0" applyNumberFormat="1" applyFont="1" applyBorder="1" applyAlignment="1" applyProtection="1">
      <alignment horizontal="center"/>
    </xf>
    <xf numFmtId="4" fontId="11" fillId="0" borderId="1" xfId="0" applyNumberFormat="1" applyFont="1" applyBorder="1" applyAlignment="1" applyProtection="1">
      <alignment horizontal="center"/>
    </xf>
    <xf numFmtId="4" fontId="11" fillId="0" borderId="10" xfId="0" applyNumberFormat="1" applyFont="1" applyBorder="1" applyAlignment="1" applyProtection="1">
      <alignment horizontal="center"/>
    </xf>
    <xf numFmtId="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wrapText="1"/>
    </xf>
    <xf numFmtId="0" fontId="6" fillId="0" borderId="14" xfId="0" applyFont="1" applyBorder="1" applyAlignment="1" applyProtection="1">
      <alignment horizontal="center" wrapText="1"/>
    </xf>
    <xf numFmtId="0" fontId="6" fillId="0" borderId="3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5" xfId="0" applyNumberFormat="1" applyFont="1" applyBorder="1" applyAlignment="1" applyProtection="1">
      <alignment horizontal="center" wrapText="1"/>
    </xf>
    <xf numFmtId="0" fontId="6" fillId="0" borderId="14" xfId="0" applyNumberFormat="1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6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7823</xdr:colOff>
      <xdr:row>44</xdr:row>
      <xdr:rowOff>13608</xdr:rowOff>
    </xdr:from>
    <xdr:to>
      <xdr:col>7</xdr:col>
      <xdr:colOff>81643</xdr:colOff>
      <xdr:row>63</xdr:row>
      <xdr:rowOff>83345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0539752" y="8436429"/>
          <a:ext cx="863034" cy="356677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180975</xdr:colOff>
          <xdr:row>1</xdr:row>
          <xdr:rowOff>19050</xdr:rowOff>
        </xdr:from>
        <xdr:to>
          <xdr:col>13</xdr:col>
          <xdr:colOff>19050</xdr:colOff>
          <xdr:row>2</xdr:row>
          <xdr:rowOff>0</xdr:rowOff>
        </xdr:to>
        <xdr:sp macro="" textlink="">
          <xdr:nvSpPr>
            <xdr:cNvPr id="4100" name="Check Box 4" descr="НДС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НДС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topLeftCell="A21" zoomScale="80" zoomScaleNormal="80" workbookViewId="0">
      <selection activeCell="N31" sqref="N31"/>
    </sheetView>
  </sheetViews>
  <sheetFormatPr defaultRowHeight="15" x14ac:dyDescent="0.25"/>
  <cols>
    <col min="1" max="1" width="66.5703125" style="7" customWidth="1"/>
    <col min="2" max="2" width="13.140625" style="7" customWidth="1"/>
    <col min="3" max="3" width="13.7109375" style="7" customWidth="1"/>
    <col min="4" max="4" width="19.85546875" style="7" customWidth="1"/>
    <col min="5" max="5" width="21.85546875" style="7" customWidth="1"/>
    <col min="6" max="6" width="23.140625" style="7" customWidth="1"/>
    <col min="7" max="7" width="11.85546875" style="7" hidden="1" customWidth="1"/>
    <col min="8" max="8" width="43.85546875" style="7" hidden="1" customWidth="1"/>
    <col min="9" max="9" width="24.140625" style="7" hidden="1" customWidth="1"/>
    <col min="10" max="10" width="19.42578125" style="7" hidden="1" customWidth="1"/>
    <col min="11" max="16384" width="9.140625" style="7"/>
  </cols>
  <sheetData>
    <row r="1" spans="1:8" ht="3.75" customHeight="1" x14ac:dyDescent="0.25"/>
    <row r="2" spans="1:8" ht="18.75" x14ac:dyDescent="0.3">
      <c r="A2" s="8" t="b">
        <v>0</v>
      </c>
      <c r="B2" s="8"/>
      <c r="C2" s="9"/>
      <c r="D2" s="9"/>
      <c r="E2" s="9"/>
      <c r="F2" s="10" t="s">
        <v>0</v>
      </c>
    </row>
    <row r="3" spans="1:8" ht="18.75" x14ac:dyDescent="0.3">
      <c r="A3" s="9"/>
      <c r="B3" s="9"/>
      <c r="C3" s="9"/>
      <c r="D3" s="70"/>
      <c r="E3" s="70"/>
      <c r="F3" s="10" t="s">
        <v>1</v>
      </c>
    </row>
    <row r="4" spans="1:8" ht="18.75" x14ac:dyDescent="0.3">
      <c r="A4" s="9"/>
      <c r="B4" s="9"/>
      <c r="C4" s="9"/>
      <c r="D4" s="9"/>
      <c r="E4" s="9"/>
      <c r="F4" s="10" t="s">
        <v>2</v>
      </c>
    </row>
    <row r="5" spans="1:8" ht="18.75" x14ac:dyDescent="0.3">
      <c r="A5" s="9"/>
      <c r="B5" s="9"/>
      <c r="C5" s="9"/>
      <c r="D5" s="9"/>
      <c r="E5" s="9"/>
      <c r="F5" s="10" t="s">
        <v>3</v>
      </c>
    </row>
    <row r="6" spans="1:8" x14ac:dyDescent="0.25">
      <c r="A6" s="9"/>
      <c r="B6" s="9"/>
      <c r="C6" s="9"/>
      <c r="D6" s="9"/>
      <c r="E6" s="9"/>
      <c r="F6" s="9"/>
    </row>
    <row r="7" spans="1:8" ht="18.75" x14ac:dyDescent="0.3">
      <c r="A7" s="94" t="s">
        <v>4</v>
      </c>
      <c r="B7" s="94"/>
      <c r="C7" s="94"/>
      <c r="D7" s="94"/>
      <c r="E7" s="94"/>
      <c r="F7" s="94"/>
    </row>
    <row r="8" spans="1:8" ht="18.75" x14ac:dyDescent="0.3">
      <c r="A8" s="95" t="s">
        <v>5</v>
      </c>
      <c r="B8" s="95"/>
      <c r="C8" s="95"/>
      <c r="D8" s="95"/>
      <c r="E8" s="95"/>
      <c r="F8" s="95"/>
    </row>
    <row r="9" spans="1:8" ht="7.5" customHeight="1" x14ac:dyDescent="0.3">
      <c r="A9" s="11"/>
      <c r="B9" s="11"/>
      <c r="C9" s="11"/>
      <c r="D9" s="12"/>
      <c r="E9" s="12"/>
      <c r="F9" s="1"/>
    </row>
    <row r="10" spans="1:8" ht="90.75" customHeight="1" x14ac:dyDescent="0.25">
      <c r="A10" s="27" t="s">
        <v>6</v>
      </c>
      <c r="B10" s="42" t="s">
        <v>7</v>
      </c>
      <c r="C10" s="42" t="s">
        <v>8</v>
      </c>
      <c r="D10" s="48" t="s">
        <v>9</v>
      </c>
      <c r="E10" s="49" t="s">
        <v>10</v>
      </c>
      <c r="F10" s="48" t="s">
        <v>11</v>
      </c>
    </row>
    <row r="11" spans="1:8" x14ac:dyDescent="0.25">
      <c r="A11" s="28" t="s">
        <v>12</v>
      </c>
      <c r="B11" s="91">
        <v>111</v>
      </c>
      <c r="C11" s="91">
        <v>211</v>
      </c>
      <c r="D11" s="51">
        <f>SUM(D12:D16)</f>
        <v>0</v>
      </c>
      <c r="E11" s="51">
        <f>SUM(E12:E16)</f>
        <v>0</v>
      </c>
      <c r="F11" s="51">
        <f>SUM(F12:F16)</f>
        <v>0</v>
      </c>
    </row>
    <row r="12" spans="1:8" x14ac:dyDescent="0.25">
      <c r="A12" s="29" t="s">
        <v>13</v>
      </c>
      <c r="B12" s="86"/>
      <c r="C12" s="86"/>
      <c r="D12" s="3"/>
      <c r="E12" s="3"/>
      <c r="F12" s="62">
        <f>SUM(D12:E12)</f>
        <v>0</v>
      </c>
    </row>
    <row r="13" spans="1:8" x14ac:dyDescent="0.25">
      <c r="A13" s="30" t="s">
        <v>14</v>
      </c>
      <c r="B13" s="86"/>
      <c r="C13" s="86"/>
      <c r="D13" s="3"/>
      <c r="E13" s="3"/>
      <c r="F13" s="62">
        <f t="shared" ref="F13:F17" si="0">SUM(D13:E13)</f>
        <v>0</v>
      </c>
    </row>
    <row r="14" spans="1:8" x14ac:dyDescent="0.25">
      <c r="A14" s="30" t="s">
        <v>15</v>
      </c>
      <c r="B14" s="86"/>
      <c r="C14" s="86"/>
      <c r="D14" s="3"/>
      <c r="E14" s="3"/>
      <c r="F14" s="62">
        <f t="shared" si="0"/>
        <v>0</v>
      </c>
    </row>
    <row r="15" spans="1:8" x14ac:dyDescent="0.25">
      <c r="A15" s="30" t="s">
        <v>16</v>
      </c>
      <c r="B15" s="86"/>
      <c r="C15" s="86"/>
      <c r="D15" s="3"/>
      <c r="E15" s="3"/>
      <c r="F15" s="62">
        <f t="shared" si="0"/>
        <v>0</v>
      </c>
    </row>
    <row r="16" spans="1:8" x14ac:dyDescent="0.25">
      <c r="A16" s="31" t="s">
        <v>17</v>
      </c>
      <c r="B16" s="87"/>
      <c r="C16" s="87"/>
      <c r="D16" s="4"/>
      <c r="E16" s="4"/>
      <c r="F16" s="62">
        <f t="shared" si="0"/>
        <v>0</v>
      </c>
      <c r="H16" s="26"/>
    </row>
    <row r="17" spans="1:10" ht="18.75" customHeight="1" x14ac:dyDescent="0.25">
      <c r="A17" s="32" t="s">
        <v>18</v>
      </c>
      <c r="B17" s="43">
        <v>119</v>
      </c>
      <c r="C17" s="72">
        <v>213</v>
      </c>
      <c r="D17" s="71"/>
      <c r="E17" s="71">
        <f t="shared" ref="E17" si="1">E11*30.2%</f>
        <v>0</v>
      </c>
      <c r="F17" s="52">
        <f t="shared" si="0"/>
        <v>0</v>
      </c>
    </row>
    <row r="18" spans="1:10" x14ac:dyDescent="0.25">
      <c r="A18" s="28" t="s">
        <v>19</v>
      </c>
      <c r="B18" s="88">
        <v>112</v>
      </c>
      <c r="C18" s="88">
        <v>212</v>
      </c>
      <c r="D18" s="52">
        <f t="shared" ref="D18:E18" si="2">SUM(D19:D22)</f>
        <v>0</v>
      </c>
      <c r="E18" s="52">
        <f t="shared" si="2"/>
        <v>0</v>
      </c>
      <c r="F18" s="52">
        <f>SUM(F19:F22)</f>
        <v>0</v>
      </c>
    </row>
    <row r="19" spans="1:10" x14ac:dyDescent="0.25">
      <c r="A19" s="29" t="s">
        <v>20</v>
      </c>
      <c r="B19" s="89"/>
      <c r="C19" s="89"/>
      <c r="D19" s="3"/>
      <c r="E19" s="3"/>
      <c r="F19" s="62">
        <f t="shared" ref="F19:F21" si="3">SUM(D19:E19)</f>
        <v>0</v>
      </c>
    </row>
    <row r="20" spans="1:10" x14ac:dyDescent="0.25">
      <c r="A20" s="30" t="s">
        <v>21</v>
      </c>
      <c r="B20" s="85">
        <v>112</v>
      </c>
      <c r="C20" s="85">
        <v>226</v>
      </c>
      <c r="D20" s="3"/>
      <c r="E20" s="3"/>
      <c r="F20" s="62">
        <f t="shared" si="3"/>
        <v>0</v>
      </c>
    </row>
    <row r="21" spans="1:10" x14ac:dyDescent="0.25">
      <c r="A21" s="30" t="s">
        <v>22</v>
      </c>
      <c r="B21" s="86"/>
      <c r="C21" s="86"/>
      <c r="D21" s="3"/>
      <c r="E21" s="3"/>
      <c r="F21" s="62">
        <f t="shared" si="3"/>
        <v>0</v>
      </c>
    </row>
    <row r="22" spans="1:10" ht="30.75" customHeight="1" x14ac:dyDescent="0.25">
      <c r="A22" s="33" t="s">
        <v>23</v>
      </c>
      <c r="B22" s="87"/>
      <c r="C22" s="87"/>
      <c r="D22" s="4"/>
      <c r="E22" s="4"/>
      <c r="F22" s="62">
        <f>SUM(D22:E22)</f>
        <v>0</v>
      </c>
    </row>
    <row r="23" spans="1:10" x14ac:dyDescent="0.25">
      <c r="A23" s="28" t="s">
        <v>24</v>
      </c>
      <c r="B23" s="91">
        <v>113</v>
      </c>
      <c r="C23" s="91">
        <v>226</v>
      </c>
      <c r="D23" s="52">
        <f t="shared" ref="D23:E23" si="4">SUM(D24:D27)</f>
        <v>0</v>
      </c>
      <c r="E23" s="52">
        <f t="shared" si="4"/>
        <v>0</v>
      </c>
      <c r="F23" s="52">
        <f>SUM(F24:F27)</f>
        <v>0</v>
      </c>
    </row>
    <row r="24" spans="1:10" x14ac:dyDescent="0.25">
      <c r="A24" s="29" t="s">
        <v>25</v>
      </c>
      <c r="B24" s="86"/>
      <c r="C24" s="86"/>
      <c r="D24" s="13"/>
      <c r="E24" s="13"/>
      <c r="F24" s="62">
        <f t="shared" ref="F24:F29" si="5">SUM(D24:E24)</f>
        <v>0</v>
      </c>
    </row>
    <row r="25" spans="1:10" x14ac:dyDescent="0.25">
      <c r="A25" s="30" t="s">
        <v>26</v>
      </c>
      <c r="B25" s="86"/>
      <c r="C25" s="86"/>
      <c r="D25" s="3"/>
      <c r="E25" s="3"/>
      <c r="F25" s="62">
        <f t="shared" si="5"/>
        <v>0</v>
      </c>
    </row>
    <row r="26" spans="1:10" x14ac:dyDescent="0.25">
      <c r="A26" s="30" t="s">
        <v>27</v>
      </c>
      <c r="B26" s="86"/>
      <c r="C26" s="86"/>
      <c r="D26" s="3"/>
      <c r="E26" s="3"/>
      <c r="F26" s="62">
        <f t="shared" si="5"/>
        <v>0</v>
      </c>
    </row>
    <row r="27" spans="1:10" ht="29.25" customHeight="1" x14ac:dyDescent="0.25">
      <c r="A27" s="33" t="s">
        <v>28</v>
      </c>
      <c r="B27" s="87"/>
      <c r="C27" s="87"/>
      <c r="D27" s="4"/>
      <c r="E27" s="4"/>
      <c r="F27" s="62">
        <f t="shared" si="5"/>
        <v>0</v>
      </c>
    </row>
    <row r="28" spans="1:10" x14ac:dyDescent="0.25">
      <c r="A28" s="34" t="s">
        <v>29</v>
      </c>
      <c r="B28" s="44">
        <v>244</v>
      </c>
      <c r="C28" s="44">
        <v>224</v>
      </c>
      <c r="D28" s="50"/>
      <c r="E28" s="50"/>
      <c r="F28" s="52">
        <f>SUM(D28:E28)</f>
        <v>0</v>
      </c>
    </row>
    <row r="29" spans="1:10" x14ac:dyDescent="0.25">
      <c r="A29" s="28" t="s">
        <v>73</v>
      </c>
      <c r="B29" s="74">
        <v>244</v>
      </c>
      <c r="C29" s="44">
        <v>225</v>
      </c>
      <c r="D29" s="51">
        <f>SUM(D30:D36)</f>
        <v>0</v>
      </c>
      <c r="E29" s="51">
        <f t="shared" ref="E29:F29" si="6">SUM(E30:E36)</f>
        <v>0</v>
      </c>
      <c r="F29" s="51">
        <f t="shared" si="6"/>
        <v>0</v>
      </c>
    </row>
    <row r="30" spans="1:10" ht="15.75" customHeight="1" x14ac:dyDescent="0.25">
      <c r="A30" s="35" t="s">
        <v>31</v>
      </c>
      <c r="B30" s="74"/>
      <c r="C30" s="74"/>
      <c r="D30" s="5"/>
      <c r="E30" s="5"/>
      <c r="F30" s="62">
        <f>SUM(D30:E30)</f>
        <v>0</v>
      </c>
      <c r="H30" s="66"/>
      <c r="I30" s="66"/>
      <c r="J30" s="66"/>
    </row>
    <row r="31" spans="1:10" ht="15.75" customHeight="1" x14ac:dyDescent="0.25">
      <c r="A31" s="35" t="s">
        <v>32</v>
      </c>
      <c r="B31" s="74"/>
      <c r="C31" s="74"/>
      <c r="D31" s="6"/>
      <c r="E31" s="6"/>
      <c r="F31" s="62">
        <f>SUM(D31:E31)</f>
        <v>0</v>
      </c>
      <c r="H31" s="67"/>
      <c r="I31" s="68"/>
      <c r="J31" s="68"/>
    </row>
    <row r="32" spans="1:10" ht="20.25" customHeight="1" x14ac:dyDescent="0.25">
      <c r="A32" s="35" t="s">
        <v>33</v>
      </c>
      <c r="B32" s="74"/>
      <c r="C32" s="74"/>
      <c r="D32" s="6"/>
      <c r="E32" s="6"/>
      <c r="F32" s="62">
        <f t="shared" ref="F32" si="7">SUM(D32:E32)</f>
        <v>0</v>
      </c>
      <c r="H32" s="64"/>
      <c r="I32" s="69"/>
      <c r="J32" s="65"/>
    </row>
    <row r="33" spans="1:10" ht="20.25" customHeight="1" x14ac:dyDescent="0.25">
      <c r="A33" s="35" t="s">
        <v>34</v>
      </c>
      <c r="B33" s="74"/>
      <c r="C33" s="74"/>
      <c r="D33" s="6"/>
      <c r="E33" s="6"/>
      <c r="F33" s="62">
        <f t="shared" ref="F33" si="8">SUM(D33:E33)</f>
        <v>0</v>
      </c>
      <c r="H33" s="64"/>
      <c r="I33" s="69"/>
      <c r="J33" s="65"/>
    </row>
    <row r="34" spans="1:10" ht="20.25" customHeight="1" x14ac:dyDescent="0.25">
      <c r="A34" s="35" t="s">
        <v>35</v>
      </c>
      <c r="B34" s="74"/>
      <c r="C34" s="74"/>
      <c r="D34" s="6"/>
      <c r="E34" s="6"/>
      <c r="F34" s="62">
        <f t="shared" ref="F34" si="9">SUM(D34:E34)</f>
        <v>0</v>
      </c>
      <c r="H34" s="64"/>
      <c r="I34" s="69"/>
      <c r="J34" s="65"/>
    </row>
    <row r="35" spans="1:10" ht="32.25" customHeight="1" x14ac:dyDescent="0.25">
      <c r="A35" s="35" t="s">
        <v>36</v>
      </c>
      <c r="B35" s="74"/>
      <c r="C35" s="74"/>
      <c r="D35" s="6"/>
      <c r="E35" s="6"/>
      <c r="F35" s="62">
        <f t="shared" ref="F35" si="10">SUM(D35:E35)</f>
        <v>0</v>
      </c>
      <c r="H35" s="64"/>
      <c r="I35" s="69"/>
      <c r="J35" s="65"/>
    </row>
    <row r="36" spans="1:10" ht="20.25" customHeight="1" x14ac:dyDescent="0.25">
      <c r="A36" s="35" t="s">
        <v>30</v>
      </c>
      <c r="B36" s="75"/>
      <c r="C36" s="75"/>
      <c r="D36" s="6"/>
      <c r="E36" s="6"/>
      <c r="F36" s="62"/>
      <c r="H36" s="64"/>
      <c r="I36" s="69"/>
      <c r="J36" s="65"/>
    </row>
    <row r="37" spans="1:10" x14ac:dyDescent="0.25">
      <c r="A37" s="28" t="s">
        <v>37</v>
      </c>
      <c r="B37" s="88">
        <v>241</v>
      </c>
      <c r="C37" s="88">
        <v>226</v>
      </c>
      <c r="D37" s="52">
        <f>SUM(D38:D43)</f>
        <v>0</v>
      </c>
      <c r="E37" s="52">
        <f t="shared" ref="E37" si="11">SUM(E38:E43)</f>
        <v>0</v>
      </c>
      <c r="F37" s="52">
        <f>SUM(F38:F43)</f>
        <v>0</v>
      </c>
    </row>
    <row r="38" spans="1:10" ht="18.75" customHeight="1" x14ac:dyDescent="0.25">
      <c r="A38" s="35" t="s">
        <v>38</v>
      </c>
      <c r="B38" s="89"/>
      <c r="C38" s="89"/>
      <c r="D38" s="5"/>
      <c r="E38" s="5"/>
      <c r="F38" s="62">
        <f>SUM(D38:E38)</f>
        <v>0</v>
      </c>
    </row>
    <row r="39" spans="1:10" ht="15.75" customHeight="1" thickBot="1" x14ac:dyDescent="0.3">
      <c r="A39" s="35" t="s">
        <v>39</v>
      </c>
      <c r="B39" s="85">
        <v>244</v>
      </c>
      <c r="C39" s="85">
        <v>226</v>
      </c>
      <c r="D39" s="5"/>
      <c r="E39" s="5"/>
      <c r="F39" s="62">
        <f>SUM(D39:E39)</f>
        <v>0</v>
      </c>
    </row>
    <row r="40" spans="1:10" ht="15.75" customHeight="1" thickBot="1" x14ac:dyDescent="0.3">
      <c r="A40" s="35" t="s">
        <v>40</v>
      </c>
      <c r="B40" s="86"/>
      <c r="C40" s="86"/>
      <c r="D40" s="6"/>
      <c r="E40" s="6"/>
      <c r="F40" s="62">
        <f>SUM(D40:E40)</f>
        <v>0</v>
      </c>
      <c r="H40" s="54" t="s">
        <v>41</v>
      </c>
      <c r="I40" s="60" t="s">
        <v>42</v>
      </c>
      <c r="J40" s="60" t="s">
        <v>43</v>
      </c>
    </row>
    <row r="41" spans="1:10" ht="20.25" customHeight="1" thickBot="1" x14ac:dyDescent="0.3">
      <c r="A41" s="35" t="s">
        <v>44</v>
      </c>
      <c r="B41" s="86"/>
      <c r="C41" s="86"/>
      <c r="D41" s="6"/>
      <c r="E41" s="6"/>
      <c r="F41" s="62">
        <f t="shared" ref="F41:F43" si="12">SUM(D41:E41)</f>
        <v>0</v>
      </c>
      <c r="H41" s="55" t="s">
        <v>45</v>
      </c>
      <c r="I41" s="63">
        <f>D61</f>
        <v>0</v>
      </c>
      <c r="J41" s="61">
        <f>D61+D62-I41</f>
        <v>0</v>
      </c>
    </row>
    <row r="42" spans="1:10" ht="15.75" customHeight="1" thickBot="1" x14ac:dyDescent="0.3">
      <c r="A42" s="35" t="s">
        <v>46</v>
      </c>
      <c r="B42" s="86"/>
      <c r="C42" s="86"/>
      <c r="D42" s="6"/>
      <c r="E42" s="6"/>
      <c r="F42" s="62">
        <f t="shared" si="12"/>
        <v>0</v>
      </c>
      <c r="H42" s="56" t="s">
        <v>47</v>
      </c>
      <c r="I42" s="63">
        <f>E61</f>
        <v>0</v>
      </c>
      <c r="J42" s="58">
        <f>E61-I42</f>
        <v>0</v>
      </c>
    </row>
    <row r="43" spans="1:10" ht="19.5" customHeight="1" x14ac:dyDescent="0.25">
      <c r="A43" s="36" t="s">
        <v>48</v>
      </c>
      <c r="B43" s="87"/>
      <c r="C43" s="87"/>
      <c r="D43" s="6"/>
      <c r="E43" s="6"/>
      <c r="F43" s="62">
        <f t="shared" si="12"/>
        <v>0</v>
      </c>
      <c r="H43" s="56" t="s">
        <v>49</v>
      </c>
      <c r="I43" s="58">
        <f>I41*0.85</f>
        <v>0</v>
      </c>
      <c r="J43" s="58">
        <f>I43-D61</f>
        <v>0</v>
      </c>
    </row>
    <row r="44" spans="1:10" ht="16.5" thickBot="1" x14ac:dyDescent="0.3">
      <c r="A44" s="28" t="s">
        <v>50</v>
      </c>
      <c r="B44" s="88">
        <v>852</v>
      </c>
      <c r="C44" s="88">
        <v>291</v>
      </c>
      <c r="D44" s="51">
        <f t="shared" ref="D44:E44" si="13">SUM(D45:D46)</f>
        <v>0</v>
      </c>
      <c r="E44" s="51">
        <f t="shared" si="13"/>
        <v>0</v>
      </c>
      <c r="F44" s="51">
        <f>SUM(F45:F46)</f>
        <v>0</v>
      </c>
      <c r="H44" s="57" t="s">
        <v>51</v>
      </c>
      <c r="I44" s="59">
        <f>SUM(I41:I42)</f>
        <v>0</v>
      </c>
      <c r="J44" s="59"/>
    </row>
    <row r="45" spans="1:10" x14ac:dyDescent="0.25">
      <c r="A45" s="35" t="s">
        <v>52</v>
      </c>
      <c r="B45" s="89"/>
      <c r="C45" s="90"/>
      <c r="D45" s="5"/>
      <c r="E45" s="5"/>
      <c r="F45" s="62">
        <f t="shared" ref="F45:F46" si="14">SUM(D45:E45)</f>
        <v>0</v>
      </c>
    </row>
    <row r="46" spans="1:10" ht="18.75" customHeight="1" x14ac:dyDescent="0.25">
      <c r="A46" s="35" t="s">
        <v>53</v>
      </c>
      <c r="B46" s="45">
        <v>853</v>
      </c>
      <c r="C46" s="73">
        <v>291</v>
      </c>
      <c r="D46" s="4"/>
      <c r="E46" s="4"/>
      <c r="F46" s="62">
        <f t="shared" si="14"/>
        <v>0</v>
      </c>
    </row>
    <row r="47" spans="1:10" ht="18.75" customHeight="1" x14ac:dyDescent="0.25">
      <c r="A47" s="32" t="s">
        <v>54</v>
      </c>
      <c r="B47" s="91">
        <v>244</v>
      </c>
      <c r="C47" s="91">
        <v>310</v>
      </c>
      <c r="D47" s="52">
        <f>SUM(D48:D51)</f>
        <v>0</v>
      </c>
      <c r="E47" s="52">
        <f>SUM(E48:E51)</f>
        <v>0</v>
      </c>
      <c r="F47" s="52">
        <f>SUM(F48:F51)</f>
        <v>0</v>
      </c>
      <c r="H47" s="14"/>
      <c r="I47" s="15"/>
      <c r="J47" s="15"/>
    </row>
    <row r="48" spans="1:10" x14ac:dyDescent="0.25">
      <c r="A48" s="29" t="s">
        <v>55</v>
      </c>
      <c r="B48" s="86"/>
      <c r="C48" s="86"/>
      <c r="D48" s="3"/>
      <c r="E48" s="3"/>
      <c r="F48" s="62">
        <f t="shared" ref="F48:F51" si="15">SUM(D48:E48)</f>
        <v>0</v>
      </c>
      <c r="H48" s="15"/>
      <c r="I48" s="16"/>
      <c r="J48" s="15"/>
    </row>
    <row r="49" spans="1:10" x14ac:dyDescent="0.25">
      <c r="A49" s="29" t="s">
        <v>56</v>
      </c>
      <c r="B49" s="86"/>
      <c r="C49" s="86"/>
      <c r="D49" s="3"/>
      <c r="E49" s="3"/>
      <c r="F49" s="62">
        <f t="shared" si="15"/>
        <v>0</v>
      </c>
      <c r="H49" s="15"/>
      <c r="I49" s="16"/>
      <c r="J49" s="15"/>
    </row>
    <row r="50" spans="1:10" x14ac:dyDescent="0.25">
      <c r="A50" s="30" t="s">
        <v>57</v>
      </c>
      <c r="B50" s="86"/>
      <c r="C50" s="86"/>
      <c r="D50" s="3"/>
      <c r="E50" s="3"/>
      <c r="F50" s="62">
        <f t="shared" si="15"/>
        <v>0</v>
      </c>
      <c r="H50" s="17"/>
      <c r="I50" s="16"/>
      <c r="J50" s="18"/>
    </row>
    <row r="51" spans="1:10" x14ac:dyDescent="0.25">
      <c r="A51" s="30" t="s">
        <v>58</v>
      </c>
      <c r="B51" s="86"/>
      <c r="C51" s="86"/>
      <c r="D51" s="3"/>
      <c r="E51" s="3"/>
      <c r="F51" s="62">
        <f t="shared" si="15"/>
        <v>0</v>
      </c>
    </row>
    <row r="52" spans="1:10" x14ac:dyDescent="0.25">
      <c r="A52" s="28" t="s">
        <v>59</v>
      </c>
      <c r="B52" s="72"/>
      <c r="C52" s="72"/>
      <c r="D52" s="52">
        <f>SUM(D53)</f>
        <v>0</v>
      </c>
      <c r="E52" s="52">
        <f>SUM(E53)</f>
        <v>0</v>
      </c>
      <c r="F52" s="52">
        <f>SUM(F53)</f>
        <v>0</v>
      </c>
    </row>
    <row r="53" spans="1:10" x14ac:dyDescent="0.25">
      <c r="A53" s="30" t="s">
        <v>59</v>
      </c>
      <c r="B53" s="72"/>
      <c r="C53" s="72">
        <v>342</v>
      </c>
      <c r="D53" s="3"/>
      <c r="E53" s="3"/>
      <c r="F53" s="62">
        <f t="shared" ref="F53" si="16">SUM(D53:E53)</f>
        <v>0</v>
      </c>
    </row>
    <row r="54" spans="1:10" x14ac:dyDescent="0.25">
      <c r="A54" s="28" t="s">
        <v>60</v>
      </c>
      <c r="B54" s="72"/>
      <c r="C54" s="72"/>
      <c r="D54" s="52">
        <f>SUM(D55:D56)</f>
        <v>0</v>
      </c>
      <c r="E54" s="52">
        <f>SUM(E55:E56)</f>
        <v>0</v>
      </c>
      <c r="F54" s="52">
        <f>SUM(F55:F56)</f>
        <v>0</v>
      </c>
    </row>
    <row r="55" spans="1:10" x14ac:dyDescent="0.25">
      <c r="A55" s="30" t="s">
        <v>61</v>
      </c>
      <c r="B55" s="72"/>
      <c r="C55" s="72">
        <v>344</v>
      </c>
      <c r="D55" s="3"/>
      <c r="E55" s="3"/>
      <c r="F55" s="62">
        <f t="shared" ref="F55:F56" si="17">SUM(D55:E55)</f>
        <v>0</v>
      </c>
    </row>
    <row r="56" spans="1:10" ht="17.25" customHeight="1" x14ac:dyDescent="0.25">
      <c r="A56" s="30" t="s">
        <v>60</v>
      </c>
      <c r="B56" s="72"/>
      <c r="C56" s="46">
        <v>344</v>
      </c>
      <c r="D56" s="5"/>
      <c r="E56" s="5"/>
      <c r="F56" s="62">
        <f t="shared" si="17"/>
        <v>0</v>
      </c>
    </row>
    <row r="57" spans="1:10" x14ac:dyDescent="0.25">
      <c r="A57" s="28" t="s">
        <v>62</v>
      </c>
      <c r="B57" s="91">
        <v>244</v>
      </c>
      <c r="C57" s="92">
        <v>346</v>
      </c>
      <c r="D57" s="52">
        <f>SUM(D58:D60)</f>
        <v>0</v>
      </c>
      <c r="E57" s="52">
        <f>SUM(E58:E60)</f>
        <v>0</v>
      </c>
      <c r="F57" s="52">
        <f>SUM(F58:F60)</f>
        <v>0</v>
      </c>
    </row>
    <row r="58" spans="1:10" x14ac:dyDescent="0.25">
      <c r="A58" s="37" t="s">
        <v>63</v>
      </c>
      <c r="B58" s="86"/>
      <c r="C58" s="93"/>
      <c r="D58" s="3"/>
      <c r="E58" s="3"/>
      <c r="F58" s="62">
        <f>SUM(D58:D58)</f>
        <v>0</v>
      </c>
    </row>
    <row r="59" spans="1:10" ht="23.25" customHeight="1" x14ac:dyDescent="0.25">
      <c r="A59" s="37" t="s">
        <v>64</v>
      </c>
      <c r="B59" s="86"/>
      <c r="C59" s="46">
        <v>346</v>
      </c>
      <c r="D59" s="5"/>
      <c r="E59" s="3"/>
      <c r="F59" s="62">
        <f>SUM(D59:D59)</f>
        <v>0</v>
      </c>
    </row>
    <row r="60" spans="1:10" ht="18" customHeight="1" x14ac:dyDescent="0.25">
      <c r="A60" s="38" t="s">
        <v>65</v>
      </c>
      <c r="B60" s="86"/>
      <c r="C60" s="46">
        <v>346</v>
      </c>
      <c r="D60" s="3"/>
      <c r="E60" s="3"/>
      <c r="F60" s="62">
        <f t="shared" ref="F60" si="18">SUM(D60:E60)</f>
        <v>0</v>
      </c>
    </row>
    <row r="61" spans="1:10" x14ac:dyDescent="0.25">
      <c r="A61" s="34" t="s">
        <v>66</v>
      </c>
      <c r="B61" s="47"/>
      <c r="C61" s="47"/>
      <c r="D61" s="47">
        <f>D11+D17+D18+D23+D28+D29+D37+D44+D47+D57+D54</f>
        <v>0</v>
      </c>
      <c r="E61" s="47">
        <f>E11+E17+E18+E23+E28+E29+E37+E44+E47+E57+E52</f>
        <v>0</v>
      </c>
      <c r="F61" s="53">
        <f>F11+F17+F18+F23+F28+F29+F37+F44+F47+F57+F54+F52</f>
        <v>0</v>
      </c>
    </row>
    <row r="62" spans="1:10" x14ac:dyDescent="0.25">
      <c r="A62" s="39" t="s">
        <v>67</v>
      </c>
      <c r="B62" s="77">
        <v>0</v>
      </c>
      <c r="C62" s="78"/>
      <c r="D62" s="84">
        <f>ROUND(I41*B62,0)</f>
        <v>0</v>
      </c>
      <c r="E62" s="84"/>
      <c r="F62" s="84"/>
    </row>
    <row r="63" spans="1:10" s="19" customFormat="1" x14ac:dyDescent="0.25">
      <c r="A63" s="40" t="s">
        <v>68</v>
      </c>
      <c r="B63" s="79">
        <f>IF(A66,ROUND(#REF!/120*20,0),0)</f>
        <v>0</v>
      </c>
      <c r="C63" s="79"/>
      <c r="D63" s="79"/>
      <c r="E63" s="79"/>
      <c r="F63" s="80"/>
    </row>
    <row r="64" spans="1:10" s="19" customFormat="1" ht="15.75" x14ac:dyDescent="0.25">
      <c r="A64" s="41" t="s">
        <v>69</v>
      </c>
      <c r="B64" s="81"/>
      <c r="C64" s="82"/>
      <c r="D64" s="82"/>
      <c r="E64" s="82"/>
      <c r="F64" s="83"/>
    </row>
    <row r="65" spans="1:7" x14ac:dyDescent="0.25">
      <c r="A65" s="9"/>
      <c r="B65" s="9"/>
      <c r="C65" s="9"/>
      <c r="D65" s="9"/>
      <c r="E65" s="9"/>
      <c r="F65" s="9"/>
    </row>
    <row r="66" spans="1:7" ht="18.75" x14ac:dyDescent="0.25">
      <c r="A66" s="20" t="b">
        <v>0</v>
      </c>
      <c r="B66" s="2"/>
      <c r="C66" s="21"/>
      <c r="D66" s="21"/>
      <c r="E66" s="21"/>
      <c r="F66" s="21"/>
    </row>
    <row r="67" spans="1:7" ht="15.75" x14ac:dyDescent="0.25">
      <c r="A67" s="22" t="s">
        <v>70</v>
      </c>
      <c r="F67" s="23"/>
    </row>
    <row r="68" spans="1:7" ht="21" customHeight="1" x14ac:dyDescent="0.25">
      <c r="A68" s="76" t="s">
        <v>71</v>
      </c>
      <c r="B68" s="76"/>
      <c r="C68" s="76"/>
      <c r="D68" s="76"/>
      <c r="E68" s="76"/>
      <c r="F68" s="76"/>
    </row>
    <row r="69" spans="1:7" ht="5.25" customHeight="1" x14ac:dyDescent="0.25">
      <c r="F69" s="24"/>
      <c r="G69" s="24"/>
    </row>
    <row r="70" spans="1:7" x14ac:dyDescent="0.25">
      <c r="A70" s="7" t="s">
        <v>72</v>
      </c>
      <c r="F70" s="25"/>
      <c r="G70" s="25"/>
    </row>
    <row r="71" spans="1:7" x14ac:dyDescent="0.25">
      <c r="F71" s="25"/>
    </row>
    <row r="72" spans="1:7" x14ac:dyDescent="0.25">
      <c r="F72" s="25"/>
    </row>
    <row r="74" spans="1:7" x14ac:dyDescent="0.25">
      <c r="F74" s="23"/>
    </row>
  </sheetData>
  <mergeCells count="25">
    <mergeCell ref="A7:F7"/>
    <mergeCell ref="A8:F8"/>
    <mergeCell ref="B11:B16"/>
    <mergeCell ref="C11:C16"/>
    <mergeCell ref="B18:B19"/>
    <mergeCell ref="C18:C19"/>
    <mergeCell ref="B20:B22"/>
    <mergeCell ref="C20:C22"/>
    <mergeCell ref="B23:B27"/>
    <mergeCell ref="C23:C27"/>
    <mergeCell ref="B37:B38"/>
    <mergeCell ref="C37:C38"/>
    <mergeCell ref="B39:B43"/>
    <mergeCell ref="C39:C43"/>
    <mergeCell ref="B44:B45"/>
    <mergeCell ref="C44:C45"/>
    <mergeCell ref="B57:B60"/>
    <mergeCell ref="C57:C58"/>
    <mergeCell ref="C47:C51"/>
    <mergeCell ref="B47:B51"/>
    <mergeCell ref="A68:F68"/>
    <mergeCell ref="B62:C62"/>
    <mergeCell ref="B63:F63"/>
    <mergeCell ref="B64:F64"/>
    <mergeCell ref="D62:F62"/>
  </mergeCells>
  <conditionalFormatting sqref="D62">
    <cfRule type="cellIs" dxfId="35" priority="52" operator="equal">
      <formula>0</formula>
    </cfRule>
  </conditionalFormatting>
  <conditionalFormatting sqref="B63">
    <cfRule type="cellIs" dxfId="34" priority="50" operator="equal">
      <formula>0</formula>
    </cfRule>
  </conditionalFormatting>
  <conditionalFormatting sqref="F37">
    <cfRule type="cellIs" dxfId="33" priority="49" operator="equal">
      <formula>0</formula>
    </cfRule>
  </conditionalFormatting>
  <conditionalFormatting sqref="F44">
    <cfRule type="cellIs" dxfId="32" priority="48" operator="equal">
      <formula>0</formula>
    </cfRule>
  </conditionalFormatting>
  <conditionalFormatting sqref="F57">
    <cfRule type="cellIs" dxfId="31" priority="47" operator="equal">
      <formula>0</formula>
    </cfRule>
  </conditionalFormatting>
  <conditionalFormatting sqref="F18">
    <cfRule type="cellIs" dxfId="30" priority="44" operator="equal">
      <formula>0</formula>
    </cfRule>
  </conditionalFormatting>
  <conditionalFormatting sqref="F23">
    <cfRule type="cellIs" dxfId="29" priority="41" operator="equal">
      <formula>0</formula>
    </cfRule>
  </conditionalFormatting>
  <conditionalFormatting sqref="F11">
    <cfRule type="cellIs" dxfId="28" priority="42" operator="equal">
      <formula>0</formula>
    </cfRule>
  </conditionalFormatting>
  <conditionalFormatting sqref="F47">
    <cfRule type="cellIs" dxfId="27" priority="40" operator="equal">
      <formula>0</formula>
    </cfRule>
  </conditionalFormatting>
  <conditionalFormatting sqref="E37">
    <cfRule type="cellIs" dxfId="26" priority="39" operator="equal">
      <formula>0</formula>
    </cfRule>
  </conditionalFormatting>
  <conditionalFormatting sqref="E44">
    <cfRule type="cellIs" dxfId="25" priority="38" operator="equal">
      <formula>0</formula>
    </cfRule>
  </conditionalFormatting>
  <conditionalFormatting sqref="E57">
    <cfRule type="cellIs" dxfId="24" priority="37" operator="equal">
      <formula>0</formula>
    </cfRule>
  </conditionalFormatting>
  <conditionalFormatting sqref="E28">
    <cfRule type="cellIs" dxfId="23" priority="35" operator="equal">
      <formula>0</formula>
    </cfRule>
  </conditionalFormatting>
  <conditionalFormatting sqref="E18">
    <cfRule type="cellIs" dxfId="22" priority="34" operator="equal">
      <formula>0</formula>
    </cfRule>
  </conditionalFormatting>
  <conditionalFormatting sqref="E17">
    <cfRule type="cellIs" dxfId="21" priority="33" operator="equal">
      <formula>0</formula>
    </cfRule>
  </conditionalFormatting>
  <conditionalFormatting sqref="E11">
    <cfRule type="cellIs" dxfId="20" priority="32" operator="equal">
      <formula>0</formula>
    </cfRule>
  </conditionalFormatting>
  <conditionalFormatting sqref="E23">
    <cfRule type="cellIs" dxfId="19" priority="31" operator="equal">
      <formula>0</formula>
    </cfRule>
  </conditionalFormatting>
  <conditionalFormatting sqref="E47">
    <cfRule type="cellIs" dxfId="18" priority="30" operator="equal">
      <formula>0</formula>
    </cfRule>
  </conditionalFormatting>
  <conditionalFormatting sqref="D57">
    <cfRule type="cellIs" dxfId="17" priority="17" operator="equal">
      <formula>0</formula>
    </cfRule>
  </conditionalFormatting>
  <conditionalFormatting sqref="D29:F29">
    <cfRule type="cellIs" dxfId="16" priority="16" operator="equal">
      <formula>0</formula>
    </cfRule>
  </conditionalFormatting>
  <conditionalFormatting sqref="D28">
    <cfRule type="cellIs" dxfId="15" priority="15" operator="equal">
      <formula>0</formula>
    </cfRule>
  </conditionalFormatting>
  <conditionalFormatting sqref="D18">
    <cfRule type="cellIs" dxfId="14" priority="14" operator="equal">
      <formula>0</formula>
    </cfRule>
  </conditionalFormatting>
  <conditionalFormatting sqref="D17">
    <cfRule type="cellIs" dxfId="13" priority="13" operator="equal">
      <formula>0</formula>
    </cfRule>
  </conditionalFormatting>
  <conditionalFormatting sqref="D11">
    <cfRule type="cellIs" dxfId="12" priority="12" operator="equal">
      <formula>0</formula>
    </cfRule>
  </conditionalFormatting>
  <conditionalFormatting sqref="D23">
    <cfRule type="cellIs" dxfId="11" priority="11" operator="equal">
      <formula>0</formula>
    </cfRule>
  </conditionalFormatting>
  <conditionalFormatting sqref="D47">
    <cfRule type="cellIs" dxfId="10" priority="10" operator="equal">
      <formula>0</formula>
    </cfRule>
  </conditionalFormatting>
  <conditionalFormatting sqref="F17">
    <cfRule type="cellIs" dxfId="9" priority="9" operator="equal">
      <formula>0</formula>
    </cfRule>
  </conditionalFormatting>
  <conditionalFormatting sqref="F28">
    <cfRule type="cellIs" dxfId="8" priority="8" operator="equal">
      <formula>0</formula>
    </cfRule>
  </conditionalFormatting>
  <conditionalFormatting sqref="D37">
    <cfRule type="cellIs" dxfId="7" priority="19" operator="equal">
      <formula>0</formula>
    </cfRule>
  </conditionalFormatting>
  <conditionalFormatting sqref="D44">
    <cfRule type="cellIs" dxfId="6" priority="18" operator="equal">
      <formula>0</formula>
    </cfRule>
  </conditionalFormatting>
  <conditionalFormatting sqref="F52">
    <cfRule type="cellIs" dxfId="5" priority="6" operator="equal">
      <formula>0</formula>
    </cfRule>
  </conditionalFormatting>
  <conditionalFormatting sqref="F54">
    <cfRule type="cellIs" dxfId="4" priority="5" operator="equal">
      <formula>0</formula>
    </cfRule>
  </conditionalFormatting>
  <conditionalFormatting sqref="E54">
    <cfRule type="cellIs" dxfId="3" priority="4" operator="equal">
      <formula>0</formula>
    </cfRule>
  </conditionalFormatting>
  <conditionalFormatting sqref="D54">
    <cfRule type="cellIs" dxfId="2" priority="3" operator="equal">
      <formula>0</formula>
    </cfRule>
  </conditionalFormatting>
  <conditionalFormatting sqref="E52">
    <cfRule type="cellIs" dxfId="1" priority="2" operator="equal">
      <formula>0</formula>
    </cfRule>
  </conditionalFormatting>
  <conditionalFormatting sqref="D52">
    <cfRule type="cellIs" dxfId="0" priority="1" operator="equal">
      <formula>0</formula>
    </cfRule>
  </conditionalFormatting>
  <pageMargins left="0.11811023622047245" right="0.31496062992125984" top="0.15748031496062992" bottom="0.15748031496062992" header="0.31496062992125984" footer="0.31496062992125984"/>
  <pageSetup paperSize="9" scale="6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 altText="НДС">
                <anchor>
                  <from>
                    <xdr:col>12</xdr:col>
                    <xdr:colOff>180975</xdr:colOff>
                    <xdr:row>1</xdr:row>
                    <xdr:rowOff>19050</xdr:rowOff>
                  </from>
                  <to>
                    <xdr:col>13</xdr:col>
                    <xdr:colOff>19050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2024-07-08T04:14:12Z</dcterms:modified>
  <cp:category/>
  <cp:contentStatus/>
</cp:coreProperties>
</file>